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3256" windowHeight="9132"/>
  </bookViews>
  <sheets>
    <sheet name="Тарифы" sheetId="5" r:id="rId1"/>
  </sheets>
  <definedNames>
    <definedName name="_xlnm.Print_Area" localSheetId="0">Тарифы!$A$1:$G$104</definedName>
  </definedNames>
  <calcPr calcId="125725" fullPrecision="0"/>
</workbook>
</file>

<file path=xl/calcChain.xml><?xml version="1.0" encoding="utf-8"?>
<calcChain xmlns="http://schemas.openxmlformats.org/spreadsheetml/2006/main">
  <c r="C7" i="5"/>
  <c r="C6"/>
  <c r="C46"/>
  <c r="C24"/>
  <c r="C103" l="1"/>
  <c r="C90"/>
  <c r="C89"/>
  <c r="C81"/>
  <c r="C80"/>
  <c r="C79"/>
  <c r="C77"/>
  <c r="C75"/>
  <c r="C72"/>
  <c r="C71"/>
  <c r="C69"/>
  <c r="C63"/>
  <c r="C61"/>
  <c r="C58"/>
  <c r="C57"/>
  <c r="C55"/>
  <c r="C53"/>
  <c r="C51"/>
  <c r="C49"/>
  <c r="C45"/>
  <c r="C43"/>
  <c r="C41"/>
  <c r="C39"/>
  <c r="C37"/>
  <c r="C35"/>
  <c r="C33"/>
  <c r="C31"/>
  <c r="C29"/>
  <c r="C27"/>
  <c r="C23"/>
  <c r="C21"/>
  <c r="C19"/>
  <c r="C17"/>
  <c r="C15"/>
  <c r="C13"/>
  <c r="C11"/>
  <c r="C8"/>
  <c r="C5"/>
  <c r="C9" l="1"/>
  <c r="C73"/>
  <c r="C91"/>
  <c r="C47"/>
  <c r="C25"/>
  <c r="C59"/>
  <c r="C104"/>
  <c r="C105" l="1"/>
</calcChain>
</file>

<file path=xl/sharedStrings.xml><?xml version="1.0" encoding="utf-8"?>
<sst xmlns="http://schemas.openxmlformats.org/spreadsheetml/2006/main" count="104" uniqueCount="58">
  <si>
    <t>Наименование
показателя</t>
  </si>
  <si>
    <t>количество коек</t>
  </si>
  <si>
    <t>к/дни</t>
  </si>
  <si>
    <t xml:space="preserve">Тариф на социальную услугу 
на 1 койко-место в месяц </t>
  </si>
  <si>
    <t xml:space="preserve">Тариф на социальную услугу 
на 1 койко-место в день </t>
  </si>
  <si>
    <t>ИТОГО:</t>
  </si>
  <si>
    <t>Социально - бытовые услуги</t>
  </si>
  <si>
    <t>Обеспечение  площадью жилых помещений</t>
  </si>
  <si>
    <t>Удельный вес</t>
  </si>
  <si>
    <t>Обеспечение питанием</t>
  </si>
  <si>
    <t>Обеспечение мягким инвентарем (одеждой, обувью, нательным бельем и постельными принадлежностями)</t>
  </si>
  <si>
    <t>Уборка жилых помещений</t>
  </si>
  <si>
    <t>Предоставление санитарно-гигиенических услуг потребителям социальных услуг не способных самостоятельно выполнять их</t>
  </si>
  <si>
    <t xml:space="preserve">Стирка одежды, нательного белья и постельных принадлежностей </t>
  </si>
  <si>
    <t>Отправка за счет средств получателя социальных услуг почтовой корреспонденции</t>
  </si>
  <si>
    <t>Социально - медицинские услуги</t>
  </si>
  <si>
    <t>Социально-оздоровительные услуги</t>
  </si>
  <si>
    <t>Выполнение медицинских процедур по назначению врача</t>
  </si>
  <si>
    <t>Социально - психологические услуги</t>
  </si>
  <si>
    <t>Оказание консультационной психологической помощи анонимно, в том числе с использованием телефона доверия</t>
  </si>
  <si>
    <t>Проведение воспитательно-профилактической работы в целях устранения различных психологических факторов и причин, обусловливающих отклонение в состоянии психического здоровья</t>
  </si>
  <si>
    <t>Соцально - педпгогические услуги</t>
  </si>
  <si>
    <t>Обучение практическим навыкам общего ухода за тяжелобольными, имеющими ограничения жизнедеятельности получателями социальных услуг, в том числе детьми-инвалидами</t>
  </si>
  <si>
    <t>Организация помощи родителям или законным представителям детей-инвалидов, воспитываемых дома, в обучении таких детей навыкам самообслуживания, общения и контроля, направленных на развитие личности</t>
  </si>
  <si>
    <t>Социально-педагогическое консультирование по различным вопросам детско-родительских отношений, методике семейного воспитания</t>
  </si>
  <si>
    <t>Социально - трудовые услуги</t>
  </si>
  <si>
    <t>Оказание помощи в трудоустройстве</t>
  </si>
  <si>
    <t>Организация помощи в получении образования и (или) профессии получателями социальных услуг, в том числе инвалидами (детьми-инвалидами) в соответствии с их способностями</t>
  </si>
  <si>
    <t>Социально - правовые услуги</t>
  </si>
  <si>
    <t>Услуги в целях повышения коммуникативного потенциала получателей социальных услуг, имеющих ограничения жизнидеятельности, в том числе детей-инвалидов</t>
  </si>
  <si>
    <t>Расчет тарифов КГБУСО "Балахтинский дом - интерант для граждан пожилого возраста и инвалидов""</t>
  </si>
  <si>
    <t xml:space="preserve">ТАРИФЫ  из постановление Правительства Красноярского края
от 30.06.2015 № 330-п «Об утверждении тарифов на социальные услуги, предоставляемые поставщиками социальных услуг на территории Красноярского края» в редакции постановления от 20.10.2020 № 740-п
</t>
  </si>
  <si>
    <t>17. Выполнение процедур, связанных с наблюдением за состоянием здоровья получателей социальных услуг</t>
  </si>
  <si>
    <t>18.Оказание содействия в проведении оздоровительных мероприятий</t>
  </si>
  <si>
    <t>19.Систематическое наблюдение за получателями социальных услуг в целях выявления отклонений в состоянии их здоровья (организация медико-социального обследования)</t>
  </si>
  <si>
    <t xml:space="preserve">20. Консультирование по социально-медицинским вопросам </t>
  </si>
  <si>
    <t>21. Проведение мероприятий, направленных на формирование здорового образа жизни</t>
  </si>
  <si>
    <t xml:space="preserve">57. Покупка за счёт средств получателя социальных услуг лекарственных препаратов и изделий медицинского назначения (по заключению врачей),  в том числе по льготному рецепту и  их доставка получателю социальных услуг </t>
  </si>
  <si>
    <t>58. Содействие в оказании медицинской помощи в объеме программы государственных гарантий оказания гражданам Российской Федерации бесплатной медицинской помощи, краевой программы государственных гарантий оказания населению Красноярского края бесплатной медицинской помощи, госпитализации, диспансеризации</t>
  </si>
  <si>
    <t>59. Проведение занятий по адаптивной физической культуре</t>
  </si>
  <si>
    <t>22. Социально-психологическое консультирование, в том числе по вопросам внутрисемейных отношений</t>
  </si>
  <si>
    <t>24. Социально-психологический патронаж</t>
  </si>
  <si>
    <t xml:space="preserve">62. Психодиагностика и обследование личности получателей социальных услуг в целях выявления и анализа психического состояния  и индивидуальных особенностей, определения степени отклонения в их поведении и взаимоотношениях с окружающиим людьми для разработки рекомендаций по коррекции отклонений </t>
  </si>
  <si>
    <t>28. Социально-педагогическая коррекция, включая диагностику и консультирование</t>
  </si>
  <si>
    <t>64. Формирование позитивных интересов, в том числе в сфере досуга, спорта, здорового образа жизни</t>
  </si>
  <si>
    <t xml:space="preserve">65. Организация досуга </t>
  </si>
  <si>
    <t>29. Проведение мероприятий по использованию трудовых возможностей и обучению доступным профессиональным навыкам</t>
  </si>
  <si>
    <t>32. Оказание помощи в оформлении и восстановлении документов получателей социальных услуг</t>
  </si>
  <si>
    <t>33. Оказание помощи в получении юридических услуг, в том числе бесплатно</t>
  </si>
  <si>
    <t>34. Оказание помощи в защите прав и законных интересов получателей социальных услуг</t>
  </si>
  <si>
    <t>69. Консультирование по социально-правовым вопросам, связанным с правом граждан на социальное обслуживание, получения мер социальной поддержки</t>
  </si>
  <si>
    <t>73. Содействие в обеспечении техническими средствами реабилитации, включая протезно-ортопедические изделия, содействие в проведении медико-социальной экспертизы</t>
  </si>
  <si>
    <t>71. Проведение занятий в группах  самовзаимоподдержки, клубах общения, формирование и организация работы «групп здоровья» по медицинским показаниям и возрастным группам</t>
  </si>
  <si>
    <t>38. Содействие в перевозке граждан пожилого возраста и инвалидов, семей, имеющих детей-инвалидов, к социально-значимым объектам, в том числе с предоставлением транспортной услуги «Социальное такси»</t>
  </si>
  <si>
    <t>37. Обучение навыкам самообслуживания, поведения в быту и общественных местах</t>
  </si>
  <si>
    <t>36. Проведение (содействие в проведении) социально-реабилитационных мероприятий в сфере социального обслуживания</t>
  </si>
  <si>
    <t>35. Обучение инвалидов (детей-инвалидов) пользованию средствами ухода и техническими средствами реабилитации</t>
  </si>
  <si>
    <t>на 01.01.2023 года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</si>
</sst>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0000"/>
  </numFmts>
  <fonts count="1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8" fillId="0" borderId="0" xfId="0" applyFont="1"/>
    <xf numFmtId="0" fontId="2" fillId="0" borderId="4" xfId="0" applyFont="1" applyBorder="1"/>
    <xf numFmtId="0" fontId="4" fillId="2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2" fontId="2" fillId="0" borderId="6" xfId="0" applyNumberFormat="1" applyFont="1" applyBorder="1"/>
    <xf numFmtId="0" fontId="4" fillId="7" borderId="3" xfId="0" applyFont="1" applyFill="1" applyBorder="1" applyAlignment="1">
      <alignment horizontal="left" vertical="center" wrapText="1"/>
    </xf>
    <xf numFmtId="164" fontId="2" fillId="7" borderId="3" xfId="0" applyNumberFormat="1" applyFont="1" applyFill="1" applyBorder="1"/>
    <xf numFmtId="0" fontId="2" fillId="7" borderId="0" xfId="0" applyFont="1" applyFill="1"/>
    <xf numFmtId="2" fontId="2" fillId="0" borderId="3" xfId="0" applyNumberFormat="1" applyFont="1" applyBorder="1"/>
    <xf numFmtId="0" fontId="4" fillId="7" borderId="9" xfId="0" applyFont="1" applyFill="1" applyBorder="1" applyAlignment="1">
      <alignment horizontal="left" vertical="center" wrapText="1"/>
    </xf>
    <xf numFmtId="2" fontId="2" fillId="7" borderId="9" xfId="0" applyNumberFormat="1" applyFont="1" applyFill="1" applyBorder="1"/>
    <xf numFmtId="0" fontId="2" fillId="2" borderId="4" xfId="0" applyFont="1" applyFill="1" applyBorder="1"/>
    <xf numFmtId="0" fontId="2" fillId="2" borderId="10" xfId="0" applyFont="1" applyFill="1" applyBorder="1" applyAlignment="1">
      <alignment horizontal="center" vertical="center" textRotation="90"/>
    </xf>
    <xf numFmtId="2" fontId="2" fillId="7" borderId="3" xfId="0" applyNumberFormat="1" applyFont="1" applyFill="1" applyBorder="1"/>
    <xf numFmtId="164" fontId="2" fillId="7" borderId="9" xfId="0" applyNumberFormat="1" applyFont="1" applyFill="1" applyBorder="1"/>
    <xf numFmtId="0" fontId="2" fillId="2" borderId="10" xfId="0" applyFont="1" applyFill="1" applyBorder="1" applyAlignment="1">
      <alignment textRotation="90" wrapText="1"/>
    </xf>
    <xf numFmtId="165" fontId="2" fillId="7" borderId="3" xfId="0" applyNumberFormat="1" applyFont="1" applyFill="1" applyBorder="1"/>
    <xf numFmtId="0" fontId="2" fillId="2" borderId="10" xfId="0" applyFont="1" applyFill="1" applyBorder="1" applyAlignment="1">
      <alignment horizontal="center" vertical="center" textRotation="90" wrapText="1"/>
    </xf>
    <xf numFmtId="0" fontId="0" fillId="7" borderId="0" xfId="0" applyFill="1"/>
    <xf numFmtId="4" fontId="7" fillId="0" borderId="3" xfId="0" applyNumberFormat="1" applyFont="1" applyFill="1" applyBorder="1" applyAlignment="1">
      <alignment horizontal="right" vertical="center" wrapText="1"/>
    </xf>
    <xf numFmtId="4" fontId="9" fillId="4" borderId="3" xfId="0" applyNumberFormat="1" applyFont="1" applyFill="1" applyBorder="1" applyAlignment="1">
      <alignment horizontal="right" vertical="center" wrapText="1"/>
    </xf>
    <xf numFmtId="165" fontId="2" fillId="7" borderId="9" xfId="0" applyNumberFormat="1" applyFont="1" applyFill="1" applyBorder="1"/>
    <xf numFmtId="166" fontId="2" fillId="7" borderId="3" xfId="0" applyNumberFormat="1" applyFont="1" applyFill="1" applyBorder="1"/>
    <xf numFmtId="0" fontId="2" fillId="0" borderId="0" xfId="0" applyFont="1" applyBorder="1"/>
    <xf numFmtId="2" fontId="0" fillId="0" borderId="0" xfId="0" applyNumberFormat="1"/>
    <xf numFmtId="0" fontId="4" fillId="13" borderId="3" xfId="0" applyFont="1" applyFill="1" applyBorder="1" applyAlignment="1">
      <alignment horizontal="left" vertical="center" wrapText="1"/>
    </xf>
    <xf numFmtId="0" fontId="2" fillId="2" borderId="0" xfId="0" applyFont="1" applyFill="1" applyBorder="1"/>
    <xf numFmtId="0" fontId="4" fillId="2" borderId="13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2" fontId="5" fillId="13" borderId="3" xfId="0" applyNumberFormat="1" applyFont="1" applyFill="1" applyBorder="1" applyAlignment="1">
      <alignment horizontal="right" vertical="center" wrapText="1"/>
    </xf>
    <xf numFmtId="164" fontId="5" fillId="13" borderId="3" xfId="0" applyNumberFormat="1" applyFont="1" applyFill="1" applyBorder="1" applyAlignment="1">
      <alignment horizontal="right" vertical="center" wrapText="1"/>
    </xf>
    <xf numFmtId="2" fontId="4" fillId="8" borderId="13" xfId="0" applyNumberFormat="1" applyFont="1" applyFill="1" applyBorder="1" applyAlignment="1">
      <alignment horizontal="right" vertical="center" wrapText="1"/>
    </xf>
    <xf numFmtId="2" fontId="3" fillId="7" borderId="9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2" fillId="0" borderId="3" xfId="0" applyNumberFormat="1" applyFont="1" applyFill="1" applyBorder="1"/>
    <xf numFmtId="0" fontId="4" fillId="10" borderId="11" xfId="0" applyFont="1" applyFill="1" applyBorder="1" applyAlignment="1">
      <alignment horizontal="center" vertical="center" textRotation="90" wrapText="1"/>
    </xf>
    <xf numFmtId="0" fontId="4" fillId="10" borderId="12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4" fillId="11" borderId="11" xfId="0" applyFont="1" applyFill="1" applyBorder="1" applyAlignment="1">
      <alignment horizontal="center" vertical="center" textRotation="90" wrapText="1"/>
    </xf>
    <xf numFmtId="0" fontId="4" fillId="11" borderId="12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  <xf numFmtId="0" fontId="4" fillId="5" borderId="12" xfId="0" applyFont="1" applyFill="1" applyBorder="1" applyAlignment="1">
      <alignment horizontal="center" vertical="center" textRotation="90" wrapText="1"/>
    </xf>
    <xf numFmtId="0" fontId="4" fillId="12" borderId="11" xfId="0" applyFont="1" applyFill="1" applyBorder="1" applyAlignment="1">
      <alignment horizontal="center" vertical="center" textRotation="90" wrapText="1"/>
    </xf>
    <xf numFmtId="0" fontId="4" fillId="12" borderId="12" xfId="0" applyFont="1" applyFill="1" applyBorder="1" applyAlignment="1">
      <alignment horizontal="center" vertical="center" textRotation="90" wrapText="1"/>
    </xf>
    <xf numFmtId="0" fontId="2" fillId="0" borderId="8" xfId="0" applyFont="1" applyBorder="1" applyAlignment="1">
      <alignment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4" fillId="8" borderId="11" xfId="0" applyFont="1" applyFill="1" applyBorder="1" applyAlignment="1">
      <alignment horizontal="center" vertical="center" textRotation="90" wrapText="1"/>
    </xf>
    <xf numFmtId="0" fontId="4" fillId="8" borderId="12" xfId="0" applyFont="1" applyFill="1" applyBorder="1" applyAlignment="1">
      <alignment horizontal="center" vertical="center" textRotation="90" wrapText="1"/>
    </xf>
    <xf numFmtId="0" fontId="4" fillId="8" borderId="12" xfId="0" applyFont="1" applyFill="1" applyBorder="1" applyAlignment="1">
      <alignment textRotation="90" wrapText="1"/>
    </xf>
    <xf numFmtId="0" fontId="4" fillId="9" borderId="11" xfId="0" applyFont="1" applyFill="1" applyBorder="1" applyAlignment="1">
      <alignment horizontal="center" vertical="center" textRotation="90" wrapText="1"/>
    </xf>
    <xf numFmtId="0" fontId="4" fillId="9" borderId="12" xfId="0" applyFont="1" applyFill="1" applyBorder="1" applyAlignment="1">
      <alignment horizontal="center" vertical="center" textRotation="90" wrapText="1"/>
    </xf>
    <xf numFmtId="0" fontId="7" fillId="0" borderId="0" xfId="0" applyFont="1"/>
    <xf numFmtId="0" fontId="1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tabSelected="1" view="pageBreakPreview" zoomScale="80" zoomScaleNormal="80" zoomScaleSheetLayoutView="80" workbookViewId="0">
      <selection activeCell="E3" sqref="E3"/>
    </sheetView>
  </sheetViews>
  <sheetFormatPr defaultRowHeight="14.4"/>
  <cols>
    <col min="1" max="1" width="9.109375" customWidth="1"/>
    <col min="2" max="2" width="62.6640625" customWidth="1"/>
    <col min="3" max="3" width="36.44140625" customWidth="1"/>
  </cols>
  <sheetData>
    <row r="1" spans="1:3" ht="21">
      <c r="B1" s="67" t="s">
        <v>30</v>
      </c>
      <c r="C1" s="1"/>
    </row>
    <row r="2" spans="1:3" s="2" customFormat="1" ht="17.399999999999999">
      <c r="B2" s="66" t="s">
        <v>57</v>
      </c>
    </row>
    <row r="3" spans="1:3" ht="191.25" customHeight="1">
      <c r="A3" s="55" t="s">
        <v>0</v>
      </c>
      <c r="B3" s="56"/>
      <c r="C3" s="3" t="s">
        <v>31</v>
      </c>
    </row>
    <row r="4" spans="1:3" ht="21.75" customHeight="1">
      <c r="A4" s="42"/>
      <c r="B4" s="43" t="s">
        <v>1</v>
      </c>
      <c r="C4" s="4">
        <v>28</v>
      </c>
    </row>
    <row r="5" spans="1:3" s="8" customFormat="1" ht="18.75" customHeight="1">
      <c r="A5" s="5"/>
      <c r="B5" s="6" t="s">
        <v>2</v>
      </c>
      <c r="C5" s="7">
        <f t="shared" ref="C5" si="0">C4*365</f>
        <v>10220</v>
      </c>
    </row>
    <row r="6" spans="1:3" ht="50.25" customHeight="1">
      <c r="A6" s="57" t="s">
        <v>3</v>
      </c>
      <c r="B6" s="57"/>
      <c r="C6" s="27">
        <f>C7*30.4</f>
        <v>44632.98</v>
      </c>
    </row>
    <row r="7" spans="1:3" ht="32.25" customHeight="1" thickBot="1">
      <c r="A7" s="58" t="s">
        <v>4</v>
      </c>
      <c r="B7" s="58"/>
      <c r="C7" s="28">
        <f>(C10+C12+C14+C16+C18+C20+C22+C26+C28+C30+C32+C34+C36+C38+C40+C42+C44+C48+C50+C52+C54+C56+C60+C62+C64+C66+C68+C70+C74+C76+C78+C82+C84+C86+C88+C92+C94+C96+C98+C100+C102)</f>
        <v>1468.19</v>
      </c>
    </row>
    <row r="8" spans="1:3" s="9" customFormat="1" ht="18.75" customHeight="1" thickBot="1">
      <c r="A8" s="36"/>
      <c r="B8" s="35" t="s">
        <v>5</v>
      </c>
      <c r="C8" s="40">
        <f t="shared" ref="C8:C9" si="1">C10+C12+C14+C16+C18+C20+C22</f>
        <v>1076.46</v>
      </c>
    </row>
    <row r="9" spans="1:3" s="31" customFormat="1" ht="18.75" hidden="1" customHeight="1">
      <c r="A9" s="37"/>
      <c r="B9" s="33"/>
      <c r="C9" s="38" t="e">
        <f t="shared" si="1"/>
        <v>#DIV/0!</v>
      </c>
    </row>
    <row r="10" spans="1:3" s="2" customFormat="1" ht="49.5" customHeight="1">
      <c r="A10" s="59" t="s">
        <v>6</v>
      </c>
      <c r="B10" s="3" t="s">
        <v>7</v>
      </c>
      <c r="C10" s="44">
        <v>415.95</v>
      </c>
    </row>
    <row r="11" spans="1:3" s="15" customFormat="1" ht="18.75" hidden="1" customHeight="1">
      <c r="A11" s="59"/>
      <c r="B11" s="13" t="s">
        <v>8</v>
      </c>
      <c r="C11" s="21" t="e">
        <f>C10/$C$2</f>
        <v>#DIV/0!</v>
      </c>
    </row>
    <row r="12" spans="1:3" s="2" customFormat="1" ht="17.25" customHeight="1">
      <c r="A12" s="59"/>
      <c r="B12" s="3" t="s">
        <v>9</v>
      </c>
      <c r="C12" s="16">
        <v>335.59</v>
      </c>
    </row>
    <row r="13" spans="1:3" s="15" customFormat="1" ht="15.6" hidden="1">
      <c r="A13" s="59"/>
      <c r="B13" s="13" t="s">
        <v>8</v>
      </c>
      <c r="C13" s="21" t="e">
        <f>C12/$C$2</f>
        <v>#DIV/0!</v>
      </c>
    </row>
    <row r="14" spans="1:3" s="2" customFormat="1" ht="52.5" customHeight="1">
      <c r="A14" s="59"/>
      <c r="B14" s="3" t="s">
        <v>10</v>
      </c>
      <c r="C14" s="16">
        <v>85.51</v>
      </c>
    </row>
    <row r="15" spans="1:3" s="15" customFormat="1" ht="15.6" hidden="1">
      <c r="A15" s="59"/>
      <c r="B15" s="13" t="s">
        <v>8</v>
      </c>
      <c r="C15" s="14" t="e">
        <f>C14/$C$2</f>
        <v>#DIV/0!</v>
      </c>
    </row>
    <row r="16" spans="1:3" s="2" customFormat="1" ht="15.75" customHeight="1">
      <c r="A16" s="59"/>
      <c r="B16" s="3" t="s">
        <v>11</v>
      </c>
      <c r="C16" s="16">
        <v>68.87</v>
      </c>
    </row>
    <row r="17" spans="1:3" s="15" customFormat="1" ht="15.6" hidden="1">
      <c r="A17" s="59"/>
      <c r="B17" s="13" t="s">
        <v>8</v>
      </c>
      <c r="C17" s="21" t="e">
        <f>C16/$C$2</f>
        <v>#DIV/0!</v>
      </c>
    </row>
    <row r="18" spans="1:3" s="2" customFormat="1" ht="47.25" customHeight="1">
      <c r="A18" s="59"/>
      <c r="B18" s="3" t="s">
        <v>12</v>
      </c>
      <c r="C18" s="16">
        <v>111.61</v>
      </c>
    </row>
    <row r="19" spans="1:3" s="15" customFormat="1" ht="15.6" hidden="1">
      <c r="A19" s="59"/>
      <c r="B19" s="13" t="s">
        <v>8</v>
      </c>
      <c r="C19" s="21" t="e">
        <f>C18/$C$2</f>
        <v>#DIV/0!</v>
      </c>
    </row>
    <row r="20" spans="1:3" s="2" customFormat="1" ht="31.2">
      <c r="A20" s="59"/>
      <c r="B20" s="3" t="s">
        <v>13</v>
      </c>
      <c r="C20" s="16">
        <v>53.71</v>
      </c>
    </row>
    <row r="21" spans="1:3" s="15" customFormat="1" ht="15.6" hidden="1">
      <c r="A21" s="59"/>
      <c r="B21" s="13" t="s">
        <v>8</v>
      </c>
      <c r="C21" s="21" t="e">
        <f>C20/$C$2</f>
        <v>#DIV/0!</v>
      </c>
    </row>
    <row r="22" spans="1:3" s="2" customFormat="1" ht="34.5" customHeight="1" thickBot="1">
      <c r="A22" s="59"/>
      <c r="B22" s="3" t="s">
        <v>14</v>
      </c>
      <c r="C22" s="16">
        <v>5.22</v>
      </c>
    </row>
    <row r="23" spans="1:3" s="15" customFormat="1" ht="16.2" hidden="1" thickBot="1">
      <c r="A23" s="60"/>
      <c r="B23" s="17" t="s">
        <v>8</v>
      </c>
      <c r="C23" s="18" t="e">
        <f>C22/$C$2</f>
        <v>#DIV/0!</v>
      </c>
    </row>
    <row r="24" spans="1:3" s="19" customFormat="1" ht="16.2" thickBot="1">
      <c r="A24" s="20"/>
      <c r="B24" s="10" t="s">
        <v>5</v>
      </c>
      <c r="C24" s="40">
        <f>C28+C30+C32+C34+C36+C38+C40+C42+C44</f>
        <v>153.91</v>
      </c>
    </row>
    <row r="25" spans="1:3" s="34" customFormat="1" ht="15.6" hidden="1">
      <c r="A25" s="37"/>
      <c r="B25" s="33"/>
      <c r="C25" s="38" t="e">
        <f t="shared" ref="C25" si="2">C27+C29+C31+C33+C35+C37+C39+C41+C43+C45</f>
        <v>#DIV/0!</v>
      </c>
    </row>
    <row r="26" spans="1:3" s="2" customFormat="1" ht="19.5" customHeight="1">
      <c r="A26" s="61" t="s">
        <v>15</v>
      </c>
      <c r="B26" s="11" t="s">
        <v>16</v>
      </c>
      <c r="C26" s="12"/>
    </row>
    <row r="27" spans="1:3" s="15" customFormat="1" ht="15.6" hidden="1">
      <c r="A27" s="62"/>
      <c r="B27" s="13" t="s">
        <v>8</v>
      </c>
      <c r="C27" s="21" t="e">
        <f>C26/$C$2</f>
        <v>#DIV/0!</v>
      </c>
    </row>
    <row r="28" spans="1:3" s="2" customFormat="1" ht="82.5" customHeight="1">
      <c r="A28" s="63"/>
      <c r="B28" s="3" t="s">
        <v>37</v>
      </c>
      <c r="C28" s="16">
        <v>7.31</v>
      </c>
    </row>
    <row r="29" spans="1:3" s="15" customFormat="1" ht="15.6" hidden="1">
      <c r="A29" s="63"/>
      <c r="B29" s="13" t="s">
        <v>8</v>
      </c>
      <c r="C29" s="24" t="e">
        <f>C28/$C$2</f>
        <v>#DIV/0!</v>
      </c>
    </row>
    <row r="30" spans="1:3" s="2" customFormat="1" ht="115.5" customHeight="1">
      <c r="A30" s="63"/>
      <c r="B30" s="3" t="s">
        <v>38</v>
      </c>
      <c r="C30" s="16">
        <v>20.88</v>
      </c>
    </row>
    <row r="31" spans="1:3" s="15" customFormat="1" ht="15.6" hidden="1">
      <c r="A31" s="63"/>
      <c r="B31" s="13" t="s">
        <v>8</v>
      </c>
      <c r="C31" s="24" t="e">
        <f>C30/$C$2</f>
        <v>#DIV/0!</v>
      </c>
    </row>
    <row r="32" spans="1:3" s="2" customFormat="1" ht="36" customHeight="1">
      <c r="A32" s="63"/>
      <c r="B32" s="3" t="s">
        <v>17</v>
      </c>
      <c r="C32" s="16"/>
    </row>
    <row r="33" spans="1:3" s="15" customFormat="1" ht="15.6" hidden="1">
      <c r="A33" s="63"/>
      <c r="B33" s="13" t="s">
        <v>8</v>
      </c>
      <c r="C33" s="14" t="e">
        <f>C32/$C$2</f>
        <v>#DIV/0!</v>
      </c>
    </row>
    <row r="34" spans="1:3" s="2" customFormat="1" ht="35.25" customHeight="1">
      <c r="A34" s="63"/>
      <c r="B34" s="3" t="s">
        <v>32</v>
      </c>
      <c r="C34" s="16">
        <v>22.42</v>
      </c>
    </row>
    <row r="35" spans="1:3" s="15" customFormat="1" ht="15.6" hidden="1">
      <c r="A35" s="63"/>
      <c r="B35" s="13" t="s">
        <v>8</v>
      </c>
      <c r="C35" s="14" t="e">
        <f>C34/$C$2</f>
        <v>#DIV/0!</v>
      </c>
    </row>
    <row r="36" spans="1:3" s="2" customFormat="1" ht="34.5" customHeight="1">
      <c r="A36" s="63"/>
      <c r="B36" s="3" t="s">
        <v>33</v>
      </c>
      <c r="C36" s="16">
        <v>22.42</v>
      </c>
    </row>
    <row r="37" spans="1:3" s="15" customFormat="1" ht="15.6" hidden="1">
      <c r="A37" s="63"/>
      <c r="B37" s="13" t="s">
        <v>8</v>
      </c>
      <c r="C37" s="24" t="e">
        <f>C36/$C$2</f>
        <v>#DIV/0!</v>
      </c>
    </row>
    <row r="38" spans="1:3" s="2" customFormat="1" ht="64.5" customHeight="1">
      <c r="A38" s="63"/>
      <c r="B38" s="3" t="s">
        <v>34</v>
      </c>
      <c r="C38" s="16">
        <v>22.42</v>
      </c>
    </row>
    <row r="39" spans="1:3" s="15" customFormat="1" ht="15.6" hidden="1">
      <c r="A39" s="63"/>
      <c r="B39" s="13" t="s">
        <v>8</v>
      </c>
      <c r="C39" s="24" t="e">
        <f>C38/$C$2</f>
        <v>#DIV/0!</v>
      </c>
    </row>
    <row r="40" spans="1:3" s="2" customFormat="1" ht="27.75" customHeight="1">
      <c r="A40" s="63"/>
      <c r="B40" s="3" t="s">
        <v>35</v>
      </c>
      <c r="C40" s="16">
        <v>18.78</v>
      </c>
    </row>
    <row r="41" spans="1:3" s="15" customFormat="1" ht="15.6" hidden="1">
      <c r="A41" s="63"/>
      <c r="B41" s="13" t="s">
        <v>8</v>
      </c>
      <c r="C41" s="14" t="e">
        <f>C40/$C$2</f>
        <v>#DIV/0!</v>
      </c>
    </row>
    <row r="42" spans="1:3" s="2" customFormat="1" ht="33.75" customHeight="1">
      <c r="A42" s="63"/>
      <c r="B42" s="3" t="s">
        <v>39</v>
      </c>
      <c r="C42" s="16">
        <v>19.84</v>
      </c>
    </row>
    <row r="43" spans="1:3" s="15" customFormat="1" ht="15.6" hidden="1">
      <c r="A43" s="63"/>
      <c r="B43" s="13" t="s">
        <v>8</v>
      </c>
      <c r="C43" s="24" t="e">
        <f>C42/$C$2</f>
        <v>#DIV/0!</v>
      </c>
    </row>
    <row r="44" spans="1:3" s="2" customFormat="1" ht="27.75" customHeight="1" thickBot="1">
      <c r="A44" s="63"/>
      <c r="B44" s="3" t="s">
        <v>36</v>
      </c>
      <c r="C44" s="16">
        <v>19.84</v>
      </c>
    </row>
    <row r="45" spans="1:3" s="15" customFormat="1" ht="16.2" hidden="1" thickBot="1">
      <c r="A45" s="54"/>
      <c r="B45" s="17" t="s">
        <v>8</v>
      </c>
      <c r="C45" s="29" t="e">
        <f>C44/$C$2</f>
        <v>#DIV/0!</v>
      </c>
    </row>
    <row r="46" spans="1:3" s="19" customFormat="1" ht="16.2" thickBot="1">
      <c r="A46" s="23"/>
      <c r="B46" s="10" t="s">
        <v>5</v>
      </c>
      <c r="C46" s="40">
        <f>C48+C50+C52+C54+C56</f>
        <v>21.01</v>
      </c>
    </row>
    <row r="47" spans="1:3" s="34" customFormat="1" ht="15.6" hidden="1">
      <c r="A47" s="37"/>
      <c r="B47" s="33"/>
      <c r="C47" s="38" t="e">
        <f t="shared" ref="C47" si="3">C49+C51+C53+C55+C57</f>
        <v>#DIV/0!</v>
      </c>
    </row>
    <row r="48" spans="1:3" s="2" customFormat="1" ht="49.5" customHeight="1">
      <c r="A48" s="64" t="s">
        <v>18</v>
      </c>
      <c r="B48" s="11" t="s">
        <v>40</v>
      </c>
      <c r="C48" s="12">
        <v>4.2</v>
      </c>
    </row>
    <row r="49" spans="1:3" s="15" customFormat="1" ht="15.6" hidden="1">
      <c r="A49" s="65"/>
      <c r="B49" s="13" t="s">
        <v>8</v>
      </c>
      <c r="C49" s="24" t="e">
        <f>C48/$C$2</f>
        <v>#DIV/0!</v>
      </c>
    </row>
    <row r="50" spans="1:3" s="2" customFormat="1" ht="18.75" customHeight="1">
      <c r="A50" s="65"/>
      <c r="B50" s="3" t="s">
        <v>41</v>
      </c>
      <c r="C50" s="12">
        <v>4.2</v>
      </c>
    </row>
    <row r="51" spans="1:3" s="15" customFormat="1" ht="15.6" hidden="1">
      <c r="A51" s="65"/>
      <c r="B51" s="13" t="s">
        <v>8</v>
      </c>
      <c r="C51" s="24" t="e">
        <f>C50/$C$2</f>
        <v>#DIV/0!</v>
      </c>
    </row>
    <row r="52" spans="1:3" s="2" customFormat="1" ht="46.5" customHeight="1">
      <c r="A52" s="65"/>
      <c r="B52" s="3" t="s">
        <v>19</v>
      </c>
      <c r="C52" s="12">
        <v>4.2</v>
      </c>
    </row>
    <row r="53" spans="1:3" s="15" customFormat="1" ht="15.6" hidden="1">
      <c r="A53" s="65"/>
      <c r="B53" s="13" t="s">
        <v>8</v>
      </c>
      <c r="C53" s="24" t="e">
        <f>C52/$C$2</f>
        <v>#DIV/0!</v>
      </c>
    </row>
    <row r="54" spans="1:3" s="2" customFormat="1" ht="83.25" customHeight="1">
      <c r="A54" s="65"/>
      <c r="B54" s="3" t="s">
        <v>20</v>
      </c>
      <c r="C54" s="12">
        <v>4.2</v>
      </c>
    </row>
    <row r="55" spans="1:3" s="15" customFormat="1" ht="15.6" hidden="1">
      <c r="A55" s="65"/>
      <c r="B55" s="13" t="s">
        <v>8</v>
      </c>
      <c r="C55" s="24" t="e">
        <f>C54/$C$2</f>
        <v>#DIV/0!</v>
      </c>
    </row>
    <row r="56" spans="1:3" s="2" customFormat="1" ht="126" customHeight="1" thickBot="1">
      <c r="A56" s="65"/>
      <c r="B56" s="3" t="s">
        <v>42</v>
      </c>
      <c r="C56" s="12">
        <v>4.21</v>
      </c>
    </row>
    <row r="57" spans="1:3" s="15" customFormat="1" ht="16.2" hidden="1" thickBot="1">
      <c r="A57" s="47"/>
      <c r="B57" s="17" t="s">
        <v>8</v>
      </c>
      <c r="C57" s="22" t="e">
        <f>C56/$C$2</f>
        <v>#DIV/0!</v>
      </c>
    </row>
    <row r="58" spans="1:3" s="19" customFormat="1" ht="16.2" thickBot="1">
      <c r="A58" s="25"/>
      <c r="B58" s="10" t="s">
        <v>5</v>
      </c>
      <c r="C58" s="40">
        <f t="shared" ref="C58:C59" si="4">C60+C62+C64+C66+C68+C70</f>
        <v>39.86</v>
      </c>
    </row>
    <row r="59" spans="1:3" s="34" customFormat="1" ht="15.6" hidden="1">
      <c r="A59" s="37"/>
      <c r="B59" s="33"/>
      <c r="C59" s="39" t="e">
        <f t="shared" si="4"/>
        <v>#DIV/0!</v>
      </c>
    </row>
    <row r="60" spans="1:3" s="2" customFormat="1" ht="62.4">
      <c r="A60" s="45" t="s">
        <v>21</v>
      </c>
      <c r="B60" s="11" t="s">
        <v>22</v>
      </c>
      <c r="C60" s="12"/>
    </row>
    <row r="61" spans="1:3" s="15" customFormat="1" ht="15.6" hidden="1">
      <c r="A61" s="46"/>
      <c r="B61" s="13" t="s">
        <v>8</v>
      </c>
      <c r="C61" s="21" t="e">
        <f>C60/$C$2</f>
        <v>#DIV/0!</v>
      </c>
    </row>
    <row r="62" spans="1:3" s="2" customFormat="1" ht="90.75" customHeight="1">
      <c r="A62" s="46"/>
      <c r="B62" s="3" t="s">
        <v>23</v>
      </c>
      <c r="C62" s="16"/>
    </row>
    <row r="63" spans="1:3" s="15" customFormat="1" ht="15.6" hidden="1">
      <c r="A63" s="46"/>
      <c r="B63" s="13" t="s">
        <v>8</v>
      </c>
      <c r="C63" s="21" t="e">
        <f>C62/$C$2</f>
        <v>#DIV/0!</v>
      </c>
    </row>
    <row r="64" spans="1:3" s="2" customFormat="1" ht="51" customHeight="1">
      <c r="A64" s="46"/>
      <c r="B64" s="3" t="s">
        <v>43</v>
      </c>
      <c r="C64" s="16">
        <v>4.18</v>
      </c>
    </row>
    <row r="65" spans="1:3" s="15" customFormat="1" ht="15.6" hidden="1">
      <c r="A65" s="46"/>
      <c r="B65" s="13" t="s">
        <v>8</v>
      </c>
      <c r="C65" s="14"/>
    </row>
    <row r="66" spans="1:3" s="2" customFormat="1" ht="58.5" customHeight="1">
      <c r="A66" s="46"/>
      <c r="B66" s="3" t="s">
        <v>44</v>
      </c>
      <c r="C66" s="16">
        <v>7.3</v>
      </c>
    </row>
    <row r="67" spans="1:3" s="15" customFormat="1" ht="15.6" hidden="1">
      <c r="A67" s="46"/>
      <c r="B67" s="13" t="s">
        <v>8</v>
      </c>
      <c r="C67" s="14"/>
    </row>
    <row r="68" spans="1:3" s="2" customFormat="1" ht="28.5" customHeight="1">
      <c r="A68" s="46"/>
      <c r="B68" s="3" t="s">
        <v>45</v>
      </c>
      <c r="C68" s="16">
        <v>28.38</v>
      </c>
    </row>
    <row r="69" spans="1:3" s="15" customFormat="1" ht="15.6" hidden="1">
      <c r="A69" s="46"/>
      <c r="B69" s="13" t="s">
        <v>8</v>
      </c>
      <c r="C69" s="30" t="e">
        <f>C68/$C$2</f>
        <v>#DIV/0!</v>
      </c>
    </row>
    <row r="70" spans="1:3" s="2" customFormat="1" ht="47.4" thickBot="1">
      <c r="A70" s="46"/>
      <c r="B70" s="3" t="s">
        <v>24</v>
      </c>
      <c r="C70" s="16"/>
    </row>
    <row r="71" spans="1:3" s="15" customFormat="1" ht="16.2" hidden="1" thickBot="1">
      <c r="A71" s="47"/>
      <c r="B71" s="17" t="s">
        <v>8</v>
      </c>
      <c r="C71" s="41" t="e">
        <f>C70/$C$2</f>
        <v>#DIV/0!</v>
      </c>
    </row>
    <row r="72" spans="1:3" s="19" customFormat="1" ht="16.2" thickBot="1">
      <c r="A72" s="25"/>
      <c r="B72" s="10" t="s">
        <v>5</v>
      </c>
      <c r="C72" s="40">
        <f t="shared" ref="C72:C73" si="5">C74+C76+C78</f>
        <v>17.32</v>
      </c>
    </row>
    <row r="73" spans="1:3" s="34" customFormat="1" ht="15.6" hidden="1">
      <c r="A73" s="37"/>
      <c r="B73" s="33"/>
      <c r="C73" s="38" t="e">
        <f t="shared" si="5"/>
        <v>#DIV/0!</v>
      </c>
    </row>
    <row r="74" spans="1:3" s="2" customFormat="1" ht="63" customHeight="1">
      <c r="A74" s="48" t="s">
        <v>25</v>
      </c>
      <c r="B74" s="11" t="s">
        <v>46</v>
      </c>
      <c r="C74" s="12">
        <v>17.32</v>
      </c>
    </row>
    <row r="75" spans="1:3" s="15" customFormat="1" ht="15.6" hidden="1">
      <c r="A75" s="49"/>
      <c r="B75" s="13" t="s">
        <v>8</v>
      </c>
      <c r="C75" s="30" t="e">
        <f>C74/$C$2</f>
        <v>#DIV/0!</v>
      </c>
    </row>
    <row r="76" spans="1:3" s="2" customFormat="1" ht="30" customHeight="1">
      <c r="A76" s="49"/>
      <c r="B76" s="3" t="s">
        <v>26</v>
      </c>
      <c r="C76" s="16"/>
    </row>
    <row r="77" spans="1:3" s="15" customFormat="1" ht="15" hidden="1" customHeight="1">
      <c r="A77" s="49"/>
      <c r="B77" s="13" t="s">
        <v>8</v>
      </c>
      <c r="C77" s="14" t="e">
        <f>C76/$C$2</f>
        <v>#DIV/0!</v>
      </c>
    </row>
    <row r="78" spans="1:3" s="2" customFormat="1" ht="75.75" customHeight="1" thickBot="1">
      <c r="A78" s="49"/>
      <c r="B78" s="3" t="s">
        <v>27</v>
      </c>
      <c r="C78" s="16"/>
    </row>
    <row r="79" spans="1:3" s="15" customFormat="1" ht="16.2" hidden="1" thickBot="1">
      <c r="A79" s="47"/>
      <c r="B79" s="17" t="s">
        <v>8</v>
      </c>
      <c r="C79" s="22" t="e">
        <f>C78/$C$2</f>
        <v>#DIV/0!</v>
      </c>
    </row>
    <row r="80" spans="1:3" s="19" customFormat="1" ht="25.5" customHeight="1" thickBot="1">
      <c r="A80" s="25"/>
      <c r="B80" s="10" t="s">
        <v>5</v>
      </c>
      <c r="C80" s="40">
        <f t="shared" ref="C80:C81" si="6">C82+C84+C86+C88</f>
        <v>24.92</v>
      </c>
    </row>
    <row r="81" spans="1:3" s="34" customFormat="1" ht="15" hidden="1" customHeight="1">
      <c r="A81" s="37"/>
      <c r="B81" s="33"/>
      <c r="C81" s="39" t="e">
        <f t="shared" si="6"/>
        <v>#DIV/0!</v>
      </c>
    </row>
    <row r="82" spans="1:3" s="2" customFormat="1" ht="47.25" customHeight="1">
      <c r="A82" s="50" t="s">
        <v>28</v>
      </c>
      <c r="B82" s="11" t="s">
        <v>47</v>
      </c>
      <c r="C82" s="12">
        <v>6.23</v>
      </c>
    </row>
    <row r="83" spans="1:3" s="15" customFormat="1" ht="15.6" hidden="1">
      <c r="A83" s="51"/>
      <c r="B83" s="13" t="s">
        <v>8</v>
      </c>
      <c r="C83" s="14"/>
    </row>
    <row r="84" spans="1:3" s="2" customFormat="1" ht="45" customHeight="1">
      <c r="A84" s="51"/>
      <c r="B84" s="3" t="s">
        <v>48</v>
      </c>
      <c r="C84" s="12">
        <v>6.23</v>
      </c>
    </row>
    <row r="85" spans="1:3" s="15" customFormat="1" ht="15.6" hidden="1">
      <c r="A85" s="51"/>
      <c r="B85" s="13" t="s">
        <v>8</v>
      </c>
      <c r="C85" s="14"/>
    </row>
    <row r="86" spans="1:3" s="2" customFormat="1" ht="58.5" customHeight="1">
      <c r="A86" s="51"/>
      <c r="B86" s="3" t="s">
        <v>50</v>
      </c>
      <c r="C86" s="12">
        <v>6.23</v>
      </c>
    </row>
    <row r="87" spans="1:3" s="15" customFormat="1" ht="15.6" hidden="1">
      <c r="A87" s="51"/>
      <c r="B87" s="13" t="s">
        <v>8</v>
      </c>
      <c r="C87" s="14"/>
    </row>
    <row r="88" spans="1:3" s="2" customFormat="1" ht="41.25" customHeight="1" thickBot="1">
      <c r="A88" s="51"/>
      <c r="B88" s="3" t="s">
        <v>49</v>
      </c>
      <c r="C88" s="12">
        <v>6.23</v>
      </c>
    </row>
    <row r="89" spans="1:3" s="15" customFormat="1" ht="16.2" hidden="1" thickBot="1">
      <c r="A89" s="47"/>
      <c r="B89" s="17" t="s">
        <v>8</v>
      </c>
      <c r="C89" s="22" t="e">
        <f>C88/$C$2</f>
        <v>#DIV/0!</v>
      </c>
    </row>
    <row r="90" spans="1:3" s="19" customFormat="1" ht="31.5" customHeight="1" thickBot="1">
      <c r="A90" s="25"/>
      <c r="B90" s="10" t="s">
        <v>5</v>
      </c>
      <c r="C90" s="40">
        <f t="shared" ref="C90:C91" si="7">C92+C94+C96+C98+C100+C102</f>
        <v>134.71</v>
      </c>
    </row>
    <row r="91" spans="1:3" s="34" customFormat="1" ht="15.75" hidden="1" customHeight="1">
      <c r="A91" s="37"/>
      <c r="B91" s="33"/>
      <c r="C91" s="39" t="e">
        <f t="shared" si="7"/>
        <v>#DIV/0!</v>
      </c>
    </row>
    <row r="92" spans="1:3" ht="46.8">
      <c r="A92" s="52" t="s">
        <v>29</v>
      </c>
      <c r="B92" s="11" t="s">
        <v>56</v>
      </c>
      <c r="C92" s="12">
        <v>13.56</v>
      </c>
    </row>
    <row r="93" spans="1:3" s="26" customFormat="1" ht="15.6" hidden="1">
      <c r="A93" s="53"/>
      <c r="B93" s="13" t="s">
        <v>8</v>
      </c>
      <c r="C93" s="24"/>
    </row>
    <row r="94" spans="1:3" ht="31.2">
      <c r="A94" s="53"/>
      <c r="B94" s="3" t="s">
        <v>54</v>
      </c>
      <c r="C94" s="16">
        <v>13.57</v>
      </c>
    </row>
    <row r="95" spans="1:3" s="26" customFormat="1" ht="15.6" hidden="1">
      <c r="A95" s="53"/>
      <c r="B95" s="13" t="s">
        <v>8</v>
      </c>
      <c r="C95" s="24"/>
    </row>
    <row r="96" spans="1:3" ht="70.5" customHeight="1">
      <c r="A96" s="53"/>
      <c r="B96" s="3" t="s">
        <v>51</v>
      </c>
      <c r="C96" s="16">
        <v>20.88</v>
      </c>
    </row>
    <row r="97" spans="1:3" s="26" customFormat="1" ht="15.6" hidden="1">
      <c r="A97" s="53"/>
      <c r="B97" s="13" t="s">
        <v>8</v>
      </c>
      <c r="C97" s="14"/>
    </row>
    <row r="98" spans="1:3" ht="46.8">
      <c r="A98" s="53"/>
      <c r="B98" s="3" t="s">
        <v>55</v>
      </c>
      <c r="C98" s="16">
        <v>17.75</v>
      </c>
    </row>
    <row r="99" spans="1:3" s="26" customFormat="1" ht="15.6" hidden="1">
      <c r="A99" s="53"/>
      <c r="B99" s="13" t="s">
        <v>8</v>
      </c>
      <c r="C99" s="14"/>
    </row>
    <row r="100" spans="1:3" ht="78">
      <c r="A100" s="53"/>
      <c r="B100" s="3" t="s">
        <v>53</v>
      </c>
      <c r="C100" s="16">
        <v>44.81</v>
      </c>
    </row>
    <row r="101" spans="1:3" s="26" customFormat="1" ht="15.6" hidden="1">
      <c r="A101" s="53"/>
      <c r="B101" s="13" t="s">
        <v>8</v>
      </c>
      <c r="C101" s="14"/>
    </row>
    <row r="102" spans="1:3" ht="64.5" customHeight="1">
      <c r="A102" s="53"/>
      <c r="B102" s="3" t="s">
        <v>52</v>
      </c>
      <c r="C102" s="16">
        <v>24.14</v>
      </c>
    </row>
    <row r="103" spans="1:3" s="26" customFormat="1" ht="33" hidden="1" customHeight="1">
      <c r="A103" s="54"/>
      <c r="B103" s="13" t="s">
        <v>8</v>
      </c>
      <c r="C103" s="24" t="e">
        <f>C102/$C$2</f>
        <v>#DIV/0!</v>
      </c>
    </row>
    <row r="104" spans="1:3" hidden="1">
      <c r="C104" s="32" t="e">
        <f t="shared" ref="C104" si="8">C11+C13+C15+C17+C19+C21+C23+C27+C29+C31+C33+C35+C37+C39+C41+C43+C45+C49+C51+C53+C55+C57+C61+C63+C65+C67+C69+C71+C75+C77+C79+C83+C85+C87+C89+C93+C95+C97+C99+C101+C103</f>
        <v>#DIV/0!</v>
      </c>
    </row>
    <row r="105" spans="1:3" hidden="1">
      <c r="C105" s="32" t="e">
        <f t="shared" ref="C105" si="9">C9+C25+C47+C59+C73+C81+C91</f>
        <v>#DIV/0!</v>
      </c>
    </row>
  </sheetData>
  <sheetProtection selectLockedCells="1" selectUnlockedCells="1"/>
  <mergeCells count="10">
    <mergeCell ref="A60:A71"/>
    <mergeCell ref="A74:A79"/>
    <mergeCell ref="A82:A89"/>
    <mergeCell ref="A92:A103"/>
    <mergeCell ref="A3:B3"/>
    <mergeCell ref="A6:B6"/>
    <mergeCell ref="A7:B7"/>
    <mergeCell ref="A10:A23"/>
    <mergeCell ref="A26:A45"/>
    <mergeCell ref="A48:A57"/>
  </mergeCells>
  <pageMargins left="3.937007874015748E-2" right="3.937007874015748E-2" top="0.35433070866141736" bottom="0.15748031496062992" header="0.31496062992125984" footer="0.31496062992125984"/>
  <pageSetup paperSize="8" scale="67" orientation="portrait" r:id="rId1"/>
  <rowBreaks count="1" manualBreakCount="1"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</vt:lpstr>
      <vt:lpstr>Тарифы!Область_печати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2023-02-02T22:18:47Z</dcterms:modified>
</cp:coreProperties>
</file>