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240" windowHeight="10560"/>
  </bookViews>
  <sheets>
    <sheet name="ДИ+ПАНСИОНАТЫ" sheetId="2" r:id="rId1"/>
  </sheets>
  <definedNames>
    <definedName name="_xlnm.Print_Area" localSheetId="0">'ДИ+ПАНСИОНАТЫ'!$A$1:$AQ$98</definedName>
  </definedNames>
  <calcPr calcId="125725" fullPrecision="0"/>
</workbook>
</file>

<file path=xl/calcChain.xml><?xml version="1.0" encoding="utf-8"?>
<calcChain xmlns="http://schemas.openxmlformats.org/spreadsheetml/2006/main">
  <c r="C97" i="2"/>
  <c r="C95"/>
  <c r="C93"/>
  <c r="C91"/>
  <c r="C89"/>
  <c r="C83"/>
  <c r="C81"/>
  <c r="C79"/>
  <c r="C67"/>
  <c r="C65"/>
  <c r="C63"/>
  <c r="C61"/>
  <c r="C59"/>
  <c r="C54"/>
  <c r="C52"/>
  <c r="C50"/>
  <c r="C48"/>
  <c r="C25"/>
  <c r="C43"/>
  <c r="C41"/>
  <c r="C39"/>
  <c r="C37"/>
  <c r="C35"/>
  <c r="C33"/>
  <c r="C31"/>
  <c r="C29"/>
  <c r="C22"/>
  <c r="C20"/>
  <c r="C18"/>
  <c r="C16"/>
  <c r="C14"/>
  <c r="C11"/>
  <c r="C12" s="1"/>
  <c r="C8" l="1"/>
  <c r="C9" l="1"/>
  <c r="C10" l="1"/>
  <c r="C24"/>
  <c r="C45"/>
  <c r="C46"/>
  <c r="C56"/>
  <c r="C57"/>
  <c r="C69"/>
  <c r="C70"/>
  <c r="C72"/>
  <c r="C74"/>
  <c r="C76"/>
  <c r="C77"/>
  <c r="C85"/>
  <c r="C87"/>
  <c r="C99"/>
</calcChain>
</file>

<file path=xl/sharedStrings.xml><?xml version="1.0" encoding="utf-8"?>
<sst xmlns="http://schemas.openxmlformats.org/spreadsheetml/2006/main" count="107" uniqueCount="61">
  <si>
    <t>Наименование
показателя</t>
  </si>
  <si>
    <t xml:space="preserve">Тариф на социальную услугу 
на 1 койко-место в день </t>
  </si>
  <si>
    <t>Коэффициент</t>
  </si>
  <si>
    <t>ИТОГО:</t>
  </si>
  <si>
    <t>Социально - бытовые услуги</t>
  </si>
  <si>
    <t>Обеспечение  площадью жилых помещений</t>
  </si>
  <si>
    <t>Удельный вес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</si>
  <si>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</si>
  <si>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</si>
  <si>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Уборка жилых помещений</t>
  </si>
  <si>
    <t>Предоставление санитарно-гигиенических услуг потребителям социальных услуг не способных самостоятельно выполнять их</t>
  </si>
  <si>
    <t xml:space="preserve">Стирка одежды, нательного белья и постельных принадлежностей </t>
  </si>
  <si>
    <t>Отправка за счет средств получателя социальных услуг почтовой корреспонденции</t>
  </si>
  <si>
    <t>Социально - медицинские услуги</t>
  </si>
  <si>
    <t>Социально-оздоровительные услуги</t>
  </si>
  <si>
    <t xml:space="preserve">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</si>
  <si>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Содействие в оказании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</si>
  <si>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Выполнение медицинских процедур по назначению врача</t>
  </si>
  <si>
    <t>Выполнение процедур, связанных с наблюдением за состоянием здоровья получателей социальных услуг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</si>
  <si>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</si>
  <si>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</si>
  <si>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Консультирование по социально-медицинским вопросам </t>
  </si>
  <si>
    <t>Проведение мероприятий, направленных на формирование здорового образа жизни</t>
  </si>
  <si>
    <t>Социально - 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</si>
  <si>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</si>
  <si>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</si>
  <si>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</si>
  <si>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 xml:space="preserve">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</si>
  <si>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Соцально - педпгогические услуги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</si>
  <si>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</si>
  <si>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</si>
  <si>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</si>
  <si>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интересов, в том числе в сфере досуга, спорта, здорового образа жизни</t>
  </si>
  <si>
    <t xml:space="preserve">Организация досуга </t>
  </si>
  <si>
    <t>Социально - 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</si>
  <si>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</si>
  <si>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</si>
  <si>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 и (или) профессии получателями социальных услуг, в том числе инвалидами (детьми-инвалидами) в соответствии с их способностями</t>
  </si>
  <si>
    <t>Социально - 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</si>
  <si>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</si>
  <si>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</t>
  </si>
  <si>
    <t>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</si>
  <si>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Оказание помощи в защите прав и законных интересов получателей социальных услуг</t>
  </si>
  <si>
    <t>Коммун</t>
  </si>
  <si>
    <t>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</si>
  <si>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</si>
  <si>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</t>
  </si>
  <si>
    <t>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</si>
  <si>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Проведение (содействие в проведении) социально-реабилитационных мероприятий в сфере социального обслуживания</t>
  </si>
  <si>
    <t>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</si>
  <si>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</si>
  <si>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>Размер пенсии</t>
  </si>
  <si>
    <t>сумма платы по договору по состоянию на 01.07.2015</t>
  </si>
  <si>
    <t>Расчет стоимости ИП с учетом тарифов</t>
  </si>
  <si>
    <t>75% от дохода</t>
  </si>
  <si>
    <r>
      <t xml:space="preserve">ТАРИФЫ для УЧРЕЖДЕНИЯ ИЗ </t>
    </r>
    <r>
      <rPr>
        <b/>
        <sz val="12"/>
        <color rgb="FFFF0000"/>
        <rFont val="Times New Roman"/>
        <family val="1"/>
        <charset val="204"/>
      </rPr>
      <t>ПОСТАНОВЛЕНИЯ 330-п от 30.06.2015</t>
    </r>
  </si>
  <si>
    <r>
      <t>Проведение занятий по адаптивной физической культуре (</t>
    </r>
    <r>
      <rPr>
        <b/>
        <sz val="12"/>
        <color rgb="FFFF0000"/>
        <rFont val="Times New Roman"/>
        <family val="1"/>
        <charset val="204"/>
      </rPr>
      <t>ПРИ НАЛИЧИИ ЛИЦЕНЗИИ И СПЕЦИАЛИСТА</t>
    </r>
    <r>
      <rPr>
        <b/>
        <sz val="12"/>
        <color theme="1"/>
        <rFont val="Times New Roman"/>
        <family val="1"/>
        <charset val="204"/>
      </rPr>
      <t>)</t>
    </r>
  </si>
  <si>
    <r>
      <t>Оказание консультационной психологической помощи анонимно, в том числе с использованием телефона доверия (</t>
    </r>
    <r>
      <rPr>
        <b/>
        <sz val="12"/>
        <color rgb="FFFF0000"/>
        <rFont val="Times New Roman"/>
        <family val="1"/>
        <charset val="204"/>
      </rPr>
      <t>в наших учреждениях НЕТ</t>
    </r>
    <r>
      <rPr>
        <b/>
        <sz val="12"/>
        <color theme="1"/>
        <rFont val="Times New Roman"/>
        <family val="1"/>
        <charset val="204"/>
      </rPr>
      <t>)</t>
    </r>
  </si>
  <si>
    <r>
      <t>Социально-педагогическое консультирование по различным вопросам детско-родительских отношений, методике семейного воспитания (</t>
    </r>
    <r>
      <rPr>
        <b/>
        <sz val="12"/>
        <color rgb="FFFF0000"/>
        <rFont val="Times New Roman"/>
        <family val="1"/>
        <charset val="204"/>
      </rPr>
      <t>У НАС ЭТОГО НЕТ)</t>
    </r>
  </si>
  <si>
    <t>иной доход</t>
  </si>
  <si>
    <t xml:space="preserve"> Расчет тарифов КГБУСО "Балахтинский дом - интерант для граждан пожилого возраста и инвалидов""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</si>
</sst>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" fillId="0" borderId="5" xfId="0" applyFont="1" applyBorder="1"/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1" fillId="0" borderId="8" xfId="0" applyNumberFormat="1" applyFont="1" applyBorder="1"/>
    <xf numFmtId="0" fontId="3" fillId="6" borderId="3" xfId="0" applyFont="1" applyFill="1" applyBorder="1" applyAlignment="1">
      <alignment horizontal="left" vertical="center" wrapText="1"/>
    </xf>
    <xf numFmtId="164" fontId="1" fillId="6" borderId="3" xfId="0" applyNumberFormat="1" applyFont="1" applyFill="1" applyBorder="1"/>
    <xf numFmtId="0" fontId="1" fillId="6" borderId="0" xfId="0" applyFont="1" applyFill="1"/>
    <xf numFmtId="2" fontId="1" fillId="0" borderId="3" xfId="0" applyNumberFormat="1" applyFont="1" applyBorder="1"/>
    <xf numFmtId="0" fontId="3" fillId="6" borderId="11" xfId="0" applyFont="1" applyFill="1" applyBorder="1" applyAlignment="1">
      <alignment horizontal="left" vertical="center" wrapText="1"/>
    </xf>
    <xf numFmtId="0" fontId="1" fillId="2" borderId="5" xfId="0" applyFont="1" applyFill="1" applyBorder="1"/>
    <xf numFmtId="0" fontId="1" fillId="2" borderId="12" xfId="0" applyFont="1" applyFill="1" applyBorder="1" applyAlignment="1">
      <alignment horizontal="center" vertical="center" textRotation="90"/>
    </xf>
    <xf numFmtId="2" fontId="1" fillId="2" borderId="6" xfId="0" applyNumberFormat="1" applyFont="1" applyFill="1" applyBorder="1"/>
    <xf numFmtId="2" fontId="1" fillId="6" borderId="3" xfId="0" applyNumberFormat="1" applyFont="1" applyFill="1" applyBorder="1"/>
    <xf numFmtId="164" fontId="1" fillId="6" borderId="11" xfId="0" applyNumberFormat="1" applyFont="1" applyFill="1" applyBorder="1"/>
    <xf numFmtId="0" fontId="1" fillId="2" borderId="12" xfId="0" applyFont="1" applyFill="1" applyBorder="1" applyAlignment="1">
      <alignment textRotation="90" wrapText="1"/>
    </xf>
    <xf numFmtId="165" fontId="1" fillId="6" borderId="3" xfId="0" applyNumberFormat="1" applyFont="1" applyFill="1" applyBorder="1"/>
    <xf numFmtId="0" fontId="1" fillId="2" borderId="12" xfId="0" applyFont="1" applyFill="1" applyBorder="1" applyAlignment="1">
      <alignment horizontal="center" vertical="center" textRotation="90" wrapText="1"/>
    </xf>
    <xf numFmtId="0" fontId="0" fillId="6" borderId="0" xfId="0" applyFill="1"/>
    <xf numFmtId="4" fontId="9" fillId="3" borderId="3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/>
    <xf numFmtId="165" fontId="1" fillId="6" borderId="11" xfId="0" applyNumberFormat="1" applyFont="1" applyFill="1" applyBorder="1"/>
    <xf numFmtId="166" fontId="1" fillId="6" borderId="3" xfId="0" applyNumberFormat="1" applyFont="1" applyFill="1" applyBorder="1"/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7" fillId="0" borderId="0" xfId="0" applyFont="1" applyFill="1"/>
    <xf numFmtId="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6" borderId="0" xfId="0" applyFont="1" applyFill="1" applyBorder="1"/>
    <xf numFmtId="0" fontId="1" fillId="2" borderId="0" xfId="0" applyFont="1" applyFill="1" applyBorder="1"/>
    <xf numFmtId="2" fontId="1" fillId="6" borderId="15" xfId="0" applyNumberFormat="1" applyFont="1" applyFill="1" applyBorder="1"/>
    <xf numFmtId="2" fontId="1" fillId="6" borderId="6" xfId="0" applyNumberFormat="1" applyFont="1" applyFill="1" applyBorder="1"/>
    <xf numFmtId="2" fontId="4" fillId="6" borderId="6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textRotation="90" wrapText="1"/>
    </xf>
    <xf numFmtId="0" fontId="3" fillId="9" borderId="1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10" borderId="13" xfId="0" applyFont="1" applyFill="1" applyBorder="1" applyAlignment="1">
      <alignment horizontal="center" vertical="center" textRotation="90" wrapText="1"/>
    </xf>
    <xf numFmtId="0" fontId="3" fillId="10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11" borderId="13" xfId="0" applyFont="1" applyFill="1" applyBorder="1" applyAlignment="1">
      <alignment horizontal="center" vertical="center" textRotation="90" wrapText="1"/>
    </xf>
    <xf numFmtId="0" fontId="3" fillId="11" borderId="1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textRotation="90" wrapText="1"/>
    </xf>
    <xf numFmtId="0" fontId="3" fillId="8" borderId="13" xfId="0" applyFont="1" applyFill="1" applyBorder="1" applyAlignment="1">
      <alignment horizontal="center" vertical="center" textRotation="90" wrapText="1"/>
    </xf>
    <xf numFmtId="0" fontId="3" fillId="8" borderId="14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X99"/>
  <sheetViews>
    <sheetView tabSelected="1" view="pageBreakPreview" zoomScale="60" zoomScaleNormal="80" workbookViewId="0">
      <selection activeCell="AL7" sqref="AL7"/>
    </sheetView>
  </sheetViews>
  <sheetFormatPr defaultRowHeight="15"/>
  <cols>
    <col min="1" max="1" width="9.140625" customWidth="1"/>
    <col min="2" max="2" width="100.5703125" customWidth="1"/>
    <col min="3" max="3" width="46.28515625" customWidth="1"/>
    <col min="4" max="4" width="4" customWidth="1"/>
    <col min="5" max="35" width="9.140625" hidden="1" customWidth="1"/>
    <col min="52" max="52" width="1.7109375" customWidth="1"/>
    <col min="53" max="73" width="9.140625" hidden="1" customWidth="1"/>
    <col min="74" max="74" width="2.28515625" hidden="1" customWidth="1"/>
    <col min="75" max="98" width="9.140625" hidden="1" customWidth="1"/>
    <col min="99" max="99" width="5.28515625" hidden="1" customWidth="1"/>
    <col min="100" max="128" width="9.140625" hidden="1" customWidth="1"/>
    <col min="129" max="129" width="2.5703125" hidden="1" customWidth="1"/>
    <col min="130" max="179" width="9.140625" hidden="1" customWidth="1"/>
    <col min="180" max="180" width="1.42578125" hidden="1" customWidth="1"/>
    <col min="181" max="214" width="9.140625" hidden="1" customWidth="1"/>
    <col min="215" max="215" width="1.140625" hidden="1" customWidth="1"/>
    <col min="216" max="227" width="9.140625" hidden="1" customWidth="1"/>
    <col min="228" max="228" width="3.42578125" hidden="1" customWidth="1"/>
    <col min="229" max="254" width="9.140625" hidden="1" customWidth="1"/>
  </cols>
  <sheetData>
    <row r="1" spans="1:254" ht="23.25">
      <c r="B1" s="69" t="s">
        <v>60</v>
      </c>
    </row>
    <row r="2" spans="1:254" s="1" customFormat="1" ht="15.75">
      <c r="B2" s="67"/>
      <c r="C2" s="67"/>
    </row>
    <row r="3" spans="1:254" ht="109.5" customHeight="1">
      <c r="A3" s="57" t="s">
        <v>0</v>
      </c>
      <c r="B3" s="58"/>
      <c r="C3" s="3" t="s">
        <v>55</v>
      </c>
    </row>
    <row r="4" spans="1:254" ht="21.75" customHeight="1">
      <c r="A4" s="4"/>
      <c r="B4" s="5" t="s">
        <v>51</v>
      </c>
      <c r="C4" s="6"/>
    </row>
    <row r="5" spans="1:254" ht="21.75" customHeight="1">
      <c r="A5" s="45"/>
      <c r="B5" s="46" t="s">
        <v>59</v>
      </c>
      <c r="C5" s="6"/>
    </row>
    <row r="6" spans="1:254" s="34" customFormat="1" ht="18.75" customHeight="1">
      <c r="A6" s="32"/>
      <c r="B6" s="35" t="s">
        <v>54</v>
      </c>
      <c r="C6" s="33"/>
    </row>
    <row r="7" spans="1:254" s="34" customFormat="1" ht="39.75" customHeight="1">
      <c r="A7" s="32"/>
      <c r="B7" s="35" t="s">
        <v>52</v>
      </c>
      <c r="C7" s="33"/>
    </row>
    <row r="8" spans="1:254" ht="32.25" customHeight="1">
      <c r="A8" s="68" t="s">
        <v>1</v>
      </c>
      <c r="B8" s="68"/>
      <c r="C8" s="27">
        <f>C11+C13+C15+C17+C19+C21+C23+C28+C30+C32+C34+C36+C38+C40+C42+C44+C47+C49+C51+C53+C55++C58+C60+C62+C64+C66+C68+C71+C73+C75+C78+C80+C82+C84+C88+C90+C92+C94+C96+C98</f>
        <v>893.75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</row>
    <row r="9" spans="1:254" ht="32.25" customHeight="1" thickBot="1">
      <c r="A9" s="42"/>
      <c r="B9" s="43" t="s">
        <v>53</v>
      </c>
      <c r="C9" s="44">
        <f>C8*30.4</f>
        <v>27170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pans="1:254" s="9" customFormat="1" ht="18.75" customHeight="1" thickBot="1">
      <c r="A10" s="7"/>
      <c r="B10" s="10" t="s">
        <v>3</v>
      </c>
      <c r="C10" s="41">
        <f>C11+C13+C15+C17+C19+C21+C23</f>
        <v>666.9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1" customFormat="1" ht="49.5" customHeight="1">
      <c r="A11" s="59" t="s">
        <v>4</v>
      </c>
      <c r="B11" s="11" t="s">
        <v>5</v>
      </c>
      <c r="C11" s="28">
        <f>244.12+8</f>
        <v>252.12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15" customFormat="1" ht="18.75" hidden="1" customHeight="1">
      <c r="A12" s="60"/>
      <c r="B12" s="13" t="s">
        <v>6</v>
      </c>
      <c r="C12" s="14" t="e">
        <f>C11/C4</f>
        <v>#DIV/0!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s="1" customFormat="1" ht="17.25" customHeight="1">
      <c r="A13" s="60"/>
      <c r="B13" s="2" t="s">
        <v>7</v>
      </c>
      <c r="C13" s="16">
        <v>220.25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15" customFormat="1" ht="15.75" hidden="1">
      <c r="A14" s="60"/>
      <c r="B14" s="13" t="s">
        <v>6</v>
      </c>
      <c r="C14" s="14" t="e">
        <f>C13/C4</f>
        <v>#DIV/0!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s="1" customFormat="1" ht="52.5" customHeight="1">
      <c r="A15" s="60"/>
      <c r="B15" s="2" t="s">
        <v>8</v>
      </c>
      <c r="C15" s="16">
        <v>54.76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15" customFormat="1" ht="15.75" hidden="1">
      <c r="A16" s="60"/>
      <c r="B16" s="13" t="s">
        <v>6</v>
      </c>
      <c r="C16" s="24" t="e">
        <f>C15/C4</f>
        <v>#DIV/0!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s="1" customFormat="1" ht="15.75" customHeight="1">
      <c r="A17" s="60"/>
      <c r="B17" s="2" t="s">
        <v>9</v>
      </c>
      <c r="C17" s="16">
        <v>40.090000000000003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15" customFormat="1" ht="15.75" hidden="1">
      <c r="A18" s="60"/>
      <c r="B18" s="13" t="s">
        <v>6</v>
      </c>
      <c r="C18" s="24" t="e">
        <f>C17/C4</f>
        <v>#DIV/0!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</row>
    <row r="19" spans="1:254" s="1" customFormat="1" ht="69.75" customHeight="1">
      <c r="A19" s="60"/>
      <c r="B19" s="2" t="s">
        <v>10</v>
      </c>
      <c r="C19" s="16">
        <v>64.73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15" customFormat="1" ht="15.75" hidden="1">
      <c r="A20" s="60"/>
      <c r="B20" s="13" t="s">
        <v>6</v>
      </c>
      <c r="C20" s="14" t="e">
        <f>C19/C4</f>
        <v>#DIV/0!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s="1" customFormat="1" ht="31.5">
      <c r="A21" s="60"/>
      <c r="B21" s="2" t="s">
        <v>11</v>
      </c>
      <c r="C21" s="16">
        <v>32.090000000000003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15" customFormat="1" ht="15.75" hidden="1">
      <c r="A22" s="60"/>
      <c r="B22" s="13" t="s">
        <v>6</v>
      </c>
      <c r="C22" s="14" t="e">
        <f>C21/C4</f>
        <v>#DIV/0!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s="1" customFormat="1" ht="34.5" customHeight="1" thickBot="1">
      <c r="A23" s="60"/>
      <c r="B23" s="2" t="s">
        <v>12</v>
      </c>
      <c r="C23" s="16">
        <v>2.86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15" customFormat="1" ht="16.5" hidden="1" thickBot="1">
      <c r="A24" s="61"/>
      <c r="B24" s="17" t="s">
        <v>6</v>
      </c>
      <c r="C24" s="22" t="e">
        <f>C23/B2</f>
        <v>#DIV/0!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s="18" customFormat="1" ht="16.5" thickBot="1">
      <c r="A25" s="19"/>
      <c r="B25" s="10" t="s">
        <v>3</v>
      </c>
      <c r="C25" s="21">
        <f>C28+C30+C32+C34+C36+C38+C40+C42+C44</f>
        <v>89.63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s="1" customFormat="1" ht="19.5" customHeight="1">
      <c r="A26" s="62" t="s">
        <v>13</v>
      </c>
      <c r="B26" s="11" t="s">
        <v>14</v>
      </c>
      <c r="C26" s="12"/>
    </row>
    <row r="27" spans="1:254" s="15" customFormat="1" ht="15.75" hidden="1">
      <c r="A27" s="63"/>
      <c r="B27" s="13" t="s">
        <v>6</v>
      </c>
      <c r="C27" s="21"/>
    </row>
    <row r="28" spans="1:254" s="1" customFormat="1" ht="82.5" customHeight="1">
      <c r="A28" s="64"/>
      <c r="B28" s="2" t="s">
        <v>15</v>
      </c>
      <c r="C28" s="16">
        <v>4.28</v>
      </c>
    </row>
    <row r="29" spans="1:254" s="15" customFormat="1" ht="15.75" hidden="1">
      <c r="A29" s="64"/>
      <c r="B29" s="13" t="s">
        <v>6</v>
      </c>
      <c r="C29" s="24" t="e">
        <f>C28/C4</f>
        <v>#DIV/0!</v>
      </c>
    </row>
    <row r="30" spans="1:254" s="1" customFormat="1" ht="136.5" customHeight="1">
      <c r="A30" s="64"/>
      <c r="B30" s="2" t="s">
        <v>16</v>
      </c>
      <c r="C30" s="16">
        <v>11.88</v>
      </c>
    </row>
    <row r="31" spans="1:254" s="15" customFormat="1" ht="15.75" hidden="1">
      <c r="A31" s="64"/>
      <c r="B31" s="13" t="s">
        <v>6</v>
      </c>
      <c r="C31" s="24" t="e">
        <f>C30/C4</f>
        <v>#DIV/0!</v>
      </c>
    </row>
    <row r="32" spans="1:254" s="1" customFormat="1" ht="36" customHeight="1">
      <c r="A32" s="64"/>
      <c r="B32" s="2" t="s">
        <v>17</v>
      </c>
      <c r="C32" s="16"/>
    </row>
    <row r="33" spans="1:3" s="15" customFormat="1" ht="15.75" hidden="1">
      <c r="A33" s="64"/>
      <c r="B33" s="13" t="s">
        <v>6</v>
      </c>
      <c r="C33" s="14" t="e">
        <f>C32/C4</f>
        <v>#DIV/0!</v>
      </c>
    </row>
    <row r="34" spans="1:3" s="1" customFormat="1" ht="51.75" customHeight="1">
      <c r="A34" s="64"/>
      <c r="B34" s="2" t="s">
        <v>18</v>
      </c>
      <c r="C34" s="16">
        <v>13.41</v>
      </c>
    </row>
    <row r="35" spans="1:3" s="15" customFormat="1" ht="17.25" hidden="1" customHeight="1">
      <c r="A35" s="64"/>
      <c r="B35" s="13" t="s">
        <v>6</v>
      </c>
      <c r="C35" s="14" t="e">
        <f>C34/C4</f>
        <v>#DIV/0!</v>
      </c>
    </row>
    <row r="36" spans="1:3" s="1" customFormat="1" ht="34.5" customHeight="1">
      <c r="A36" s="64"/>
      <c r="B36" s="2" t="s">
        <v>19</v>
      </c>
      <c r="C36" s="16">
        <v>13.41</v>
      </c>
    </row>
    <row r="37" spans="1:3" s="15" customFormat="1" ht="15.75" hidden="1">
      <c r="A37" s="64"/>
      <c r="B37" s="13" t="s">
        <v>6</v>
      </c>
      <c r="C37" s="24" t="e">
        <f>C36/C4</f>
        <v>#DIV/0!</v>
      </c>
    </row>
    <row r="38" spans="1:3" s="1" customFormat="1" ht="64.5" customHeight="1">
      <c r="A38" s="64"/>
      <c r="B38" s="2" t="s">
        <v>20</v>
      </c>
      <c r="C38" s="16">
        <v>13.41</v>
      </c>
    </row>
    <row r="39" spans="1:3" s="15" customFormat="1" ht="15.75" hidden="1">
      <c r="A39" s="64"/>
      <c r="B39" s="13" t="s">
        <v>6</v>
      </c>
      <c r="C39" s="24" t="e">
        <f>C38/C4</f>
        <v>#DIV/0!</v>
      </c>
    </row>
    <row r="40" spans="1:3" s="1" customFormat="1" ht="27.75" customHeight="1">
      <c r="A40" s="64"/>
      <c r="B40" s="2" t="s">
        <v>21</v>
      </c>
      <c r="C40" s="16">
        <v>10.66</v>
      </c>
    </row>
    <row r="41" spans="1:3" s="15" customFormat="1" ht="15.75" hidden="1">
      <c r="A41" s="64"/>
      <c r="B41" s="13" t="s">
        <v>6</v>
      </c>
      <c r="C41" s="14" t="e">
        <f>C40/C4</f>
        <v>#DIV/0!</v>
      </c>
    </row>
    <row r="42" spans="1:3" s="1" customFormat="1" ht="52.5" customHeight="1">
      <c r="A42" s="64"/>
      <c r="B42" s="2" t="s">
        <v>56</v>
      </c>
      <c r="C42" s="16">
        <v>11.29</v>
      </c>
    </row>
    <row r="43" spans="1:3" s="15" customFormat="1" ht="3" hidden="1" customHeight="1">
      <c r="A43" s="64"/>
      <c r="B43" s="13" t="s">
        <v>6</v>
      </c>
      <c r="C43" s="24" t="e">
        <f>C42/C4</f>
        <v>#DIV/0!</v>
      </c>
    </row>
    <row r="44" spans="1:3" s="1" customFormat="1" ht="37.5" customHeight="1" thickBot="1">
      <c r="A44" s="64"/>
      <c r="B44" s="2" t="s">
        <v>22</v>
      </c>
      <c r="C44" s="16">
        <v>11.29</v>
      </c>
    </row>
    <row r="45" spans="1:3" s="15" customFormat="1" ht="16.5" hidden="1" thickBot="1">
      <c r="A45" s="56"/>
      <c r="B45" s="17" t="s">
        <v>6</v>
      </c>
      <c r="C45" s="29" t="e">
        <f>C44/B2</f>
        <v>#DIV/0!</v>
      </c>
    </row>
    <row r="46" spans="1:3" s="18" customFormat="1" ht="16.5" thickBot="1">
      <c r="A46" s="23"/>
      <c r="B46" s="10" t="s">
        <v>3</v>
      </c>
      <c r="C46" s="21">
        <f t="shared" ref="C46" si="0">C47+C49+C51+C53+C55</f>
        <v>11.4</v>
      </c>
    </row>
    <row r="47" spans="1:3" s="1" customFormat="1" ht="49.5" customHeight="1">
      <c r="A47" s="65" t="s">
        <v>23</v>
      </c>
      <c r="B47" s="11" t="s">
        <v>24</v>
      </c>
      <c r="C47" s="12">
        <v>2.2799999999999998</v>
      </c>
    </row>
    <row r="48" spans="1:3" s="15" customFormat="1" ht="15.75" hidden="1">
      <c r="A48" s="66"/>
      <c r="B48" s="13" t="s">
        <v>6</v>
      </c>
      <c r="C48" s="24" t="e">
        <f>C47/C4</f>
        <v>#DIV/0!</v>
      </c>
    </row>
    <row r="49" spans="1:3" s="1" customFormat="1" ht="18.75" customHeight="1">
      <c r="A49" s="66"/>
      <c r="B49" s="2" t="s">
        <v>25</v>
      </c>
      <c r="C49" s="12">
        <v>2.2799999999999998</v>
      </c>
    </row>
    <row r="50" spans="1:3" s="15" customFormat="1" ht="15.75" hidden="1">
      <c r="A50" s="66"/>
      <c r="B50" s="13" t="s">
        <v>6</v>
      </c>
      <c r="C50" s="24" t="e">
        <f>C49/C4</f>
        <v>#DIV/0!</v>
      </c>
    </row>
    <row r="51" spans="1:3" s="1" customFormat="1" ht="46.5" customHeight="1">
      <c r="A51" s="66"/>
      <c r="B51" s="2" t="s">
        <v>57</v>
      </c>
      <c r="C51" s="12">
        <v>2.2799999999999998</v>
      </c>
    </row>
    <row r="52" spans="1:3" s="15" customFormat="1" ht="15.75" hidden="1">
      <c r="A52" s="66"/>
      <c r="B52" s="13" t="s">
        <v>6</v>
      </c>
      <c r="C52" s="24" t="e">
        <f>C51/C4</f>
        <v>#DIV/0!</v>
      </c>
    </row>
    <row r="53" spans="1:3" s="1" customFormat="1" ht="83.25" customHeight="1">
      <c r="A53" s="66"/>
      <c r="B53" s="2" t="s">
        <v>26</v>
      </c>
      <c r="C53" s="12">
        <v>2.2799999999999998</v>
      </c>
    </row>
    <row r="54" spans="1:3" s="15" customFormat="1" ht="15.75" hidden="1">
      <c r="A54" s="66"/>
      <c r="B54" s="13" t="s">
        <v>6</v>
      </c>
      <c r="C54" s="24" t="e">
        <f>C53/C4</f>
        <v>#DIV/0!</v>
      </c>
    </row>
    <row r="55" spans="1:3" s="1" customFormat="1" ht="126" customHeight="1" thickBot="1">
      <c r="A55" s="66"/>
      <c r="B55" s="2" t="s">
        <v>27</v>
      </c>
      <c r="C55" s="12">
        <v>2.2799999999999998</v>
      </c>
    </row>
    <row r="56" spans="1:3" s="15" customFormat="1" ht="16.5" hidden="1" thickBot="1">
      <c r="A56" s="49"/>
      <c r="B56" s="17" t="s">
        <v>6</v>
      </c>
      <c r="C56" s="22" t="e">
        <f>C55/B2</f>
        <v>#DIV/0!</v>
      </c>
    </row>
    <row r="57" spans="1:3" s="18" customFormat="1" ht="16.5" thickBot="1">
      <c r="A57" s="25"/>
      <c r="B57" s="10" t="s">
        <v>3</v>
      </c>
      <c r="C57" s="39">
        <f t="shared" ref="C57" si="1">C58+C60+C62+C64+C66+C68</f>
        <v>23.12</v>
      </c>
    </row>
    <row r="58" spans="1:3" s="1" customFormat="1" ht="63">
      <c r="A58" s="47" t="s">
        <v>28</v>
      </c>
      <c r="B58" s="11" t="s">
        <v>29</v>
      </c>
      <c r="C58" s="12"/>
    </row>
    <row r="59" spans="1:3" s="15" customFormat="1" ht="15.75" hidden="1">
      <c r="A59" s="48"/>
      <c r="B59" s="13" t="s">
        <v>6</v>
      </c>
      <c r="C59" s="21" t="e">
        <f>C58/C4</f>
        <v>#DIV/0!</v>
      </c>
    </row>
    <row r="60" spans="1:3" s="1" customFormat="1" ht="90.75" customHeight="1">
      <c r="A60" s="48"/>
      <c r="B60" s="2" t="s">
        <v>30</v>
      </c>
      <c r="C60" s="16"/>
    </row>
    <row r="61" spans="1:3" s="15" customFormat="1" ht="15.75" hidden="1">
      <c r="A61" s="48"/>
      <c r="B61" s="13" t="s">
        <v>6</v>
      </c>
      <c r="C61" s="21" t="e">
        <f>C60/C4</f>
        <v>#DIV/0!</v>
      </c>
    </row>
    <row r="62" spans="1:3" s="1" customFormat="1" ht="51" customHeight="1">
      <c r="A62" s="48"/>
      <c r="B62" s="2" t="s">
        <v>31</v>
      </c>
      <c r="C62" s="16">
        <v>2.54</v>
      </c>
    </row>
    <row r="63" spans="1:3" s="15" customFormat="1" ht="15.75" hidden="1">
      <c r="A63" s="48"/>
      <c r="B63" s="13" t="s">
        <v>6</v>
      </c>
      <c r="C63" s="14" t="e">
        <f>C62/C4</f>
        <v>#DIV/0!</v>
      </c>
    </row>
    <row r="64" spans="1:3" s="1" customFormat="1" ht="58.5" customHeight="1">
      <c r="A64" s="48"/>
      <c r="B64" s="2" t="s">
        <v>32</v>
      </c>
      <c r="C64" s="16">
        <v>4.29</v>
      </c>
    </row>
    <row r="65" spans="1:3" s="15" customFormat="1" ht="15.75" hidden="1">
      <c r="A65" s="48"/>
      <c r="B65" s="13" t="s">
        <v>6</v>
      </c>
      <c r="C65" s="14" t="e">
        <f>C64/C4</f>
        <v>#DIV/0!</v>
      </c>
    </row>
    <row r="66" spans="1:3" s="1" customFormat="1" ht="28.5" customHeight="1">
      <c r="A66" s="48"/>
      <c r="B66" s="2" t="s">
        <v>33</v>
      </c>
      <c r="C66" s="16">
        <v>16.29</v>
      </c>
    </row>
    <row r="67" spans="1:3" s="15" customFormat="1" ht="15.75" hidden="1">
      <c r="A67" s="48"/>
      <c r="B67" s="13" t="s">
        <v>6</v>
      </c>
      <c r="C67" s="30" t="e">
        <f>C66/C4</f>
        <v>#DIV/0!</v>
      </c>
    </row>
    <row r="68" spans="1:3" s="1" customFormat="1" ht="63.75" thickBot="1">
      <c r="A68" s="48"/>
      <c r="B68" s="2" t="s">
        <v>58</v>
      </c>
      <c r="C68" s="16"/>
    </row>
    <row r="69" spans="1:3" s="15" customFormat="1" ht="16.5" hidden="1" thickBot="1">
      <c r="A69" s="49"/>
      <c r="B69" s="17" t="s">
        <v>6</v>
      </c>
      <c r="C69" s="21" t="e">
        <f>C68/B2</f>
        <v>#DIV/0!</v>
      </c>
    </row>
    <row r="70" spans="1:3" s="18" customFormat="1" ht="16.5" thickBot="1">
      <c r="A70" s="25"/>
      <c r="B70" s="10" t="s">
        <v>3</v>
      </c>
      <c r="C70" s="21">
        <f t="shared" ref="C70" si="2">C71+C73+C75</f>
        <v>10.29</v>
      </c>
    </row>
    <row r="71" spans="1:3" s="1" customFormat="1" ht="63" customHeight="1">
      <c r="A71" s="50" t="s">
        <v>34</v>
      </c>
      <c r="B71" s="11" t="s">
        <v>35</v>
      </c>
      <c r="C71" s="12">
        <v>10.29</v>
      </c>
    </row>
    <row r="72" spans="1:3" s="15" customFormat="1" ht="15.75" hidden="1">
      <c r="A72" s="51"/>
      <c r="B72" s="13" t="s">
        <v>6</v>
      </c>
      <c r="C72" s="30" t="e">
        <f>C71/B2</f>
        <v>#DIV/0!</v>
      </c>
    </row>
    <row r="73" spans="1:3" s="1" customFormat="1" ht="30" customHeight="1">
      <c r="A73" s="51"/>
      <c r="B73" s="2" t="s">
        <v>36</v>
      </c>
      <c r="C73" s="16">
        <v>0</v>
      </c>
    </row>
    <row r="74" spans="1:3" s="15" customFormat="1" ht="15" hidden="1" customHeight="1">
      <c r="A74" s="51"/>
      <c r="B74" s="13" t="s">
        <v>6</v>
      </c>
      <c r="C74" s="24" t="e">
        <f>C73/B2</f>
        <v>#DIV/0!</v>
      </c>
    </row>
    <row r="75" spans="1:3" s="1" customFormat="1" ht="90.75" customHeight="1" thickBot="1">
      <c r="A75" s="51"/>
      <c r="B75" s="2" t="s">
        <v>37</v>
      </c>
      <c r="C75" s="16">
        <v>0</v>
      </c>
    </row>
    <row r="76" spans="1:3" s="15" customFormat="1" ht="16.5" hidden="1" thickBot="1">
      <c r="A76" s="49"/>
      <c r="B76" s="17" t="s">
        <v>6</v>
      </c>
      <c r="C76" s="29" t="e">
        <f>C75/B2</f>
        <v>#DIV/0!</v>
      </c>
    </row>
    <row r="77" spans="1:3" s="18" customFormat="1" ht="25.5" customHeight="1" thickBot="1">
      <c r="A77" s="25"/>
      <c r="B77" s="10" t="s">
        <v>3</v>
      </c>
      <c r="C77" s="40">
        <f t="shared" ref="C77" si="3">C78+C80+C82+C84</f>
        <v>14.32</v>
      </c>
    </row>
    <row r="78" spans="1:3" s="1" customFormat="1" ht="47.25" customHeight="1">
      <c r="A78" s="52" t="s">
        <v>38</v>
      </c>
      <c r="B78" s="11" t="s">
        <v>39</v>
      </c>
      <c r="C78" s="12">
        <v>3.58</v>
      </c>
    </row>
    <row r="79" spans="1:3" s="15" customFormat="1" ht="15.75" hidden="1">
      <c r="A79" s="53"/>
      <c r="B79" s="13" t="s">
        <v>6</v>
      </c>
      <c r="C79" s="14" t="e">
        <f>C78/C4</f>
        <v>#DIV/0!</v>
      </c>
    </row>
    <row r="80" spans="1:3" s="1" customFormat="1" ht="45" customHeight="1">
      <c r="A80" s="53"/>
      <c r="B80" s="2" t="s">
        <v>40</v>
      </c>
      <c r="C80" s="12">
        <v>3.58</v>
      </c>
    </row>
    <row r="81" spans="1:3" s="15" customFormat="1" ht="15.75" hidden="1">
      <c r="A81" s="53"/>
      <c r="B81" s="13" t="s">
        <v>6</v>
      </c>
      <c r="C81" s="14" t="e">
        <f>C80/C4</f>
        <v>#DIV/0!</v>
      </c>
    </row>
    <row r="82" spans="1:3" s="1" customFormat="1" ht="65.25" customHeight="1">
      <c r="A82" s="53"/>
      <c r="B82" s="2" t="s">
        <v>41</v>
      </c>
      <c r="C82" s="12">
        <v>3.58</v>
      </c>
    </row>
    <row r="83" spans="1:3" s="15" customFormat="1" ht="15.75" hidden="1">
      <c r="A83" s="53"/>
      <c r="B83" s="13" t="s">
        <v>6</v>
      </c>
      <c r="C83" s="14" t="e">
        <f>C82/C4</f>
        <v>#DIV/0!</v>
      </c>
    </row>
    <row r="84" spans="1:3" s="1" customFormat="1" ht="41.25" customHeight="1" thickBot="1">
      <c r="A84" s="53"/>
      <c r="B84" s="2" t="s">
        <v>42</v>
      </c>
      <c r="C84" s="12">
        <v>3.58</v>
      </c>
    </row>
    <row r="85" spans="1:3" s="15" customFormat="1" ht="16.5" hidden="1" thickBot="1">
      <c r="A85" s="49"/>
      <c r="B85" s="17" t="s">
        <v>6</v>
      </c>
      <c r="C85" s="22" t="e">
        <f>C84/B2</f>
        <v>#DIV/0!</v>
      </c>
    </row>
    <row r="86" spans="1:3" s="18" customFormat="1" ht="2.25" customHeight="1" thickBot="1">
      <c r="A86" s="7" t="s">
        <v>43</v>
      </c>
      <c r="B86" s="8" t="s">
        <v>2</v>
      </c>
      <c r="C86" s="20"/>
    </row>
    <row r="87" spans="1:3" s="18" customFormat="1" ht="31.5" customHeight="1" thickBot="1">
      <c r="A87" s="25"/>
      <c r="B87" s="10" t="s">
        <v>3</v>
      </c>
      <c r="C87" s="40">
        <f t="shared" ref="C87" si="4">C88+C90+C92+C94+C96+C98</f>
        <v>78.09</v>
      </c>
    </row>
    <row r="88" spans="1:3" ht="47.25">
      <c r="A88" s="54" t="s">
        <v>44</v>
      </c>
      <c r="B88" s="11" t="s">
        <v>45</v>
      </c>
      <c r="C88" s="12">
        <v>7.66</v>
      </c>
    </row>
    <row r="89" spans="1:3" s="26" customFormat="1" ht="15.75" hidden="1">
      <c r="A89" s="55"/>
      <c r="B89" s="13" t="s">
        <v>6</v>
      </c>
      <c r="C89" s="24" t="e">
        <f>C88/C4</f>
        <v>#DIV/0!</v>
      </c>
    </row>
    <row r="90" spans="1:3" ht="31.5">
      <c r="A90" s="55"/>
      <c r="B90" s="2" t="s">
        <v>46</v>
      </c>
      <c r="C90" s="16">
        <v>7.66</v>
      </c>
    </row>
    <row r="91" spans="1:3" s="26" customFormat="1" ht="15.75" hidden="1">
      <c r="A91" s="55"/>
      <c r="B91" s="13" t="s">
        <v>6</v>
      </c>
      <c r="C91" s="24" t="e">
        <f>C90/C4</f>
        <v>#DIV/0!</v>
      </c>
    </row>
    <row r="92" spans="1:3" ht="70.5" customHeight="1">
      <c r="A92" s="55"/>
      <c r="B92" s="2" t="s">
        <v>47</v>
      </c>
      <c r="C92" s="16">
        <v>12.01</v>
      </c>
    </row>
    <row r="93" spans="1:3" s="26" customFormat="1" ht="15.75" hidden="1">
      <c r="A93" s="55"/>
      <c r="B93" s="13" t="s">
        <v>6</v>
      </c>
      <c r="C93" s="14" t="e">
        <f>C92/C4</f>
        <v>#DIV/0!</v>
      </c>
    </row>
    <row r="94" spans="1:3" ht="47.25">
      <c r="A94" s="55"/>
      <c r="B94" s="2" t="s">
        <v>48</v>
      </c>
      <c r="C94" s="16">
        <v>10.29</v>
      </c>
    </row>
    <row r="95" spans="1:3" s="26" customFormat="1" ht="15.75" hidden="1">
      <c r="A95" s="55"/>
      <c r="B95" s="13" t="s">
        <v>6</v>
      </c>
      <c r="C95" s="14" t="e">
        <f>C94/C4</f>
        <v>#DIV/0!</v>
      </c>
    </row>
    <row r="96" spans="1:3" ht="78.75">
      <c r="A96" s="55"/>
      <c r="B96" s="2" t="s">
        <v>49</v>
      </c>
      <c r="C96" s="16">
        <v>26.01</v>
      </c>
    </row>
    <row r="97" spans="1:3" s="26" customFormat="1" ht="15.75" hidden="1">
      <c r="A97" s="55"/>
      <c r="B97" s="13" t="s">
        <v>6</v>
      </c>
      <c r="C97" s="14" t="e">
        <f>C96/C4</f>
        <v>#DIV/0!</v>
      </c>
    </row>
    <row r="98" spans="1:3" ht="76.5" customHeight="1">
      <c r="A98" s="55"/>
      <c r="B98" s="2" t="s">
        <v>50</v>
      </c>
      <c r="C98" s="16">
        <v>14.46</v>
      </c>
    </row>
    <row r="99" spans="1:3" s="26" customFormat="1" ht="33" hidden="1" customHeight="1">
      <c r="A99" s="56"/>
      <c r="B99" s="13" t="s">
        <v>6</v>
      </c>
      <c r="C99" s="24" t="e">
        <f>C98/B2</f>
        <v>#DIV/0!</v>
      </c>
    </row>
  </sheetData>
  <mergeCells count="10">
    <mergeCell ref="B2:C2"/>
    <mergeCell ref="A58:A69"/>
    <mergeCell ref="A71:A76"/>
    <mergeCell ref="A78:A85"/>
    <mergeCell ref="A88:A99"/>
    <mergeCell ref="A3:B3"/>
    <mergeCell ref="A8:B8"/>
    <mergeCell ref="A11:A24"/>
    <mergeCell ref="A26:A45"/>
    <mergeCell ref="A47:A56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rowBreaks count="1" manualBreakCount="1">
    <brk id="76" max="42" man="1"/>
  </rowBreaks>
  <colBreaks count="1" manualBreakCount="1">
    <brk id="227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ДИ+ПАНСИОНАТЫ</vt:lpstr>
      <vt:lpstr>'ДИ+ПАНСИОНАТЫ'!Область_печати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2016-09-01T01:19:22Z</dcterms:modified>
</cp:coreProperties>
</file>